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60" windowWidth="20055" windowHeight="7950"/>
  </bookViews>
  <sheets>
    <sheet name="Sheet1" sheetId="1" r:id="rId1"/>
    <sheet name="Sheet2" sheetId="2" r:id="rId2"/>
    <sheet name="Sheet3" sheetId="3" r:id="rId3"/>
  </sheets>
  <calcPr calcId="124519"/>
</workbook>
</file>

<file path=xl/calcChain.xml><?xml version="1.0" encoding="utf-8"?>
<calcChain xmlns="http://schemas.openxmlformats.org/spreadsheetml/2006/main">
  <c r="D20" i="1"/>
  <c r="C20"/>
  <c r="D72"/>
  <c r="C72"/>
  <c r="E74"/>
  <c r="E73"/>
  <c r="D66"/>
  <c r="C66"/>
  <c r="E71"/>
  <c r="E70"/>
  <c r="E68"/>
  <c r="E69"/>
  <c r="E67"/>
  <c r="D57"/>
  <c r="C57"/>
  <c r="E65"/>
  <c r="E64"/>
  <c r="E63"/>
  <c r="E62"/>
  <c r="E61"/>
  <c r="E60"/>
  <c r="E59"/>
  <c r="E58"/>
  <c r="D42"/>
  <c r="C42"/>
  <c r="E56"/>
  <c r="E55"/>
  <c r="E54"/>
  <c r="E53"/>
  <c r="E44"/>
  <c r="E45"/>
  <c r="E46"/>
  <c r="E47"/>
  <c r="E48"/>
  <c r="E49"/>
  <c r="E50"/>
  <c r="E51"/>
  <c r="E52"/>
  <c r="E43"/>
  <c r="E41"/>
  <c r="E40"/>
  <c r="E39"/>
  <c r="E38"/>
  <c r="E37"/>
  <c r="E36"/>
  <c r="E35"/>
  <c r="E34"/>
  <c r="E33"/>
  <c r="E32"/>
  <c r="E31"/>
  <c r="E25"/>
  <c r="E22"/>
  <c r="E23"/>
  <c r="E24"/>
  <c r="E26"/>
  <c r="E27"/>
  <c r="E28"/>
  <c r="E29"/>
  <c r="E30"/>
  <c r="E21"/>
  <c r="D7"/>
  <c r="D15"/>
  <c r="D10"/>
  <c r="E8"/>
  <c r="E9"/>
  <c r="C15"/>
  <c r="C10"/>
  <c r="C7"/>
  <c r="E11"/>
  <c r="E12"/>
  <c r="E13"/>
  <c r="E14"/>
  <c r="E16"/>
  <c r="D19" l="1"/>
  <c r="D75" s="1"/>
  <c r="E19"/>
  <c r="E42"/>
  <c r="E15"/>
  <c r="E66"/>
  <c r="E57"/>
  <c r="C6"/>
  <c r="C18" s="1"/>
  <c r="E20"/>
  <c r="E7"/>
  <c r="D6"/>
  <c r="D18" s="1"/>
  <c r="E10"/>
  <c r="D77" l="1"/>
  <c r="E18"/>
  <c r="E6"/>
  <c r="C19"/>
  <c r="C75" s="1"/>
  <c r="E75" s="1"/>
  <c r="E77" l="1"/>
  <c r="E80" s="1"/>
  <c r="C77"/>
  <c r="C76" s="1"/>
  <c r="D76"/>
  <c r="E72"/>
  <c r="E76" l="1"/>
</calcChain>
</file>

<file path=xl/sharedStrings.xml><?xml version="1.0" encoding="utf-8"?>
<sst xmlns="http://schemas.openxmlformats.org/spreadsheetml/2006/main" count="82" uniqueCount="82">
  <si>
    <t>DESA SEDAYU KECAMATAN ARJOSARI KABUPATEN PACITAN</t>
  </si>
  <si>
    <t>NO</t>
  </si>
  <si>
    <t>URAIAN</t>
  </si>
  <si>
    <t>JUMLAH ANGGARAN                                                (Rp)</t>
  </si>
  <si>
    <t>JUMLAH REALISASI                                                  (Rp)</t>
  </si>
  <si>
    <t>LEBIH KURANG                                         (Rp.)</t>
  </si>
  <si>
    <t>TAHUN ANGGARAN 2021</t>
  </si>
  <si>
    <t>Pendapatan Asli Desa</t>
  </si>
  <si>
    <t>Dana Desa</t>
  </si>
  <si>
    <t>Bagi Hasil Pajak dan Retribusi</t>
  </si>
  <si>
    <t>Alokasi Dana Desa</t>
  </si>
  <si>
    <t>Bantuan Keuangan</t>
  </si>
  <si>
    <t>Pendapatan Lain-lain</t>
  </si>
  <si>
    <t>PENDAPATAN</t>
  </si>
  <si>
    <t>Pendapatan Transfer</t>
  </si>
  <si>
    <t>Bunga Bank</t>
  </si>
  <si>
    <t>Pengelolaan Tanah Kas Desa</t>
  </si>
  <si>
    <t>Hasil Kios Milik Desa</t>
  </si>
  <si>
    <t>I</t>
  </si>
  <si>
    <t>JUMLAH PENDAPATAN</t>
  </si>
  <si>
    <t>II</t>
  </si>
  <si>
    <t>BELANJA</t>
  </si>
  <si>
    <t>Penghasilan Tetap Kepala Desa</t>
  </si>
  <si>
    <t>Penyediaan Jaminan Sosial Bagi Kepala Desa dan Perangkat Desa</t>
  </si>
  <si>
    <t>Penyediaan Operasional Pemerintah Desa</t>
  </si>
  <si>
    <t>Penyediaan Operasional BPD</t>
  </si>
  <si>
    <t>penyediaan Tunjangan Kedudukan BPD</t>
  </si>
  <si>
    <t>Penyediaan Insentif RT/RW</t>
  </si>
  <si>
    <t>Penghasilan Tetap Perangkat Desa</t>
  </si>
  <si>
    <t>Penyediaan Tambahan Tunjangan Bengkok Kepala Desa</t>
  </si>
  <si>
    <t>Penyediaan Tambahan Tunjangan Bengkok Perangkat Desa</t>
  </si>
  <si>
    <t>Penyediaan Tambahan Penghasilan Tetap Kepala Desa</t>
  </si>
  <si>
    <t>Penyediaan Tambahan Penghasilan Tetap Perangkat Desa</t>
  </si>
  <si>
    <t>Penyediaan Sarana dan Prasarana Pemerintahan Desa</t>
  </si>
  <si>
    <t>Administrasi Kependudukan, Pencatatan Sipil, Statistik, dan Kearsipan</t>
  </si>
  <si>
    <t>Penyelenggaraan Musyawarah Perencanaan Desa/Pembahasan APBDes (Reguler)</t>
  </si>
  <si>
    <t>Penyelenggaraan Musyawarah Desa Lainnya (Musdus, Rembug Desa Non Reguler)</t>
  </si>
  <si>
    <t>Penyusunan  Dokumen Perencanaan Desa (RPJMDesa/RKPDesa dll)</t>
  </si>
  <si>
    <t>Penyusunan  Dokumen Keuangan Desa (APBDes, APBDes Perubahan, LPJ dll)</t>
  </si>
  <si>
    <t>Penyusunan Kebijakan Desa (Perdes/Perkades selain Perencanaan/Keuangan</t>
  </si>
  <si>
    <t>Koordinasi/Kerjasama Penyelenggaraan Pemerintah dan Pembangunan Desa</t>
  </si>
  <si>
    <t>Dukungan Pelaksanaan dan Pelantikan PAW Anggota BPD</t>
  </si>
  <si>
    <t>Administrasi Pertanahan</t>
  </si>
  <si>
    <t>Penyelenggaraan PAUD/TK/TPA/TKA/TPQ/Madrasah Non Formal</t>
  </si>
  <si>
    <t xml:space="preserve">Penyelenggaraan Posyandu </t>
  </si>
  <si>
    <t>Penyelenggaraan Desa Siaga Kesehatan</t>
  </si>
  <si>
    <t>Pengadaan Sarana dan Prasarana Posyandu</t>
  </si>
  <si>
    <t xml:space="preserve">Pembangunan Rabat Jalan Dusun Jambu </t>
  </si>
  <si>
    <t>Pembangunan Rabat Jalan Dusun Karang Gondang</t>
  </si>
  <si>
    <t>Pembangunan Rabat Jalan Dusun Tambaksari</t>
  </si>
  <si>
    <t>Pembangunan Rabat Jalan Lingkungan Rt. 002 Dusun Kedung Waru</t>
  </si>
  <si>
    <t>Pembangunan Embung Pertanian</t>
  </si>
  <si>
    <t>Padat Karya Tunai</t>
  </si>
  <si>
    <t>Pembangunan Sumur Pertanian</t>
  </si>
  <si>
    <t>Pengelolaan Jaringan/Instalasi Komunikasi dan Informasi Lokal Desa</t>
  </si>
  <si>
    <t>Kegiatan Sub Bidang Perhubungan, Komunikasi dan Informatika Lainnya</t>
  </si>
  <si>
    <t>Bantuan PJU Dusun Sabrang</t>
  </si>
  <si>
    <t>BIDANG PEMBINAAN KEMASYARAKATAN</t>
  </si>
  <si>
    <t>BIDANG PELAKSANAAN PEMBANGUNAN DESA</t>
  </si>
  <si>
    <t>BIDANG PENYELENGGARAAN PEMERINTAHAN DESA</t>
  </si>
  <si>
    <t>Penyelenggaraan Festival Kesenian, Adat/Kebudayaan dan Keagamaan (PHBN/PHBI)</t>
  </si>
  <si>
    <t>Operasional LPMD</t>
  </si>
  <si>
    <t>Operasional PKK</t>
  </si>
  <si>
    <t>Pelatihan Pembinaan PKK</t>
  </si>
  <si>
    <t>Pelatihan Pembinaan LPMD</t>
  </si>
  <si>
    <t>Pelatihan Pembinaan Karang Taruna</t>
  </si>
  <si>
    <t>Operasional Karang Taruna</t>
  </si>
  <si>
    <t>Insentif Modin Non Perangkat</t>
  </si>
  <si>
    <t>BIDANG PEMBERDAYAAN MASYARAKAT</t>
  </si>
  <si>
    <t>Peningkatan Kapasitas Perangkat Desa</t>
  </si>
  <si>
    <t>Peningkatan Kapasitas BPD</t>
  </si>
  <si>
    <t>Penguatan Penyandang Difable (Penyandang Disabilitas)</t>
  </si>
  <si>
    <t>Pembentukan BUMDes</t>
  </si>
  <si>
    <t>Pelatihan Pengelolaan BUMDes</t>
  </si>
  <si>
    <t xml:space="preserve">BIDANG PENANGGULANGAN BENCANA, KEADAAN DARURAT DAN MENDESAK </t>
  </si>
  <si>
    <t>Penanggulangan Bencana</t>
  </si>
  <si>
    <t>Bantuan Langsung Tunai (BLT)</t>
  </si>
  <si>
    <t>JUMLAH BELANJA</t>
  </si>
  <si>
    <t>SURPLUS/ (DEFISIT)</t>
  </si>
  <si>
    <t>PEMBIAYAAN</t>
  </si>
  <si>
    <t>SILPA TAHUN 2021</t>
  </si>
  <si>
    <t>REALISASI ANGGARAN PENDAPATAN DAN BELANJA DESA (APBDes)</t>
  </si>
</sst>
</file>

<file path=xl/styles.xml><?xml version="1.0" encoding="utf-8"?>
<styleSheet xmlns="http://schemas.openxmlformats.org/spreadsheetml/2006/main">
  <numFmts count="3">
    <numFmt numFmtId="41" formatCode="_(* #,##0_);_(* \(#,##0\);_(* &quot;-&quot;_);_(@_)"/>
    <numFmt numFmtId="43" formatCode="_(* #,##0.00_);_(* \(#,##0.00\);_(* &quot;-&quot;??_);_(@_)"/>
    <numFmt numFmtId="164" formatCode="_(* #,##0.00_);_(* \(#,##0.00\);_(* &quot;-&quot;_);_(@_)"/>
  </numFmts>
  <fonts count="6">
    <font>
      <sz val="11"/>
      <color theme="1"/>
      <name val="Calibri"/>
      <family val="2"/>
      <charset val="1"/>
      <scheme val="minor"/>
    </font>
    <font>
      <sz val="11"/>
      <color theme="1"/>
      <name val="Calibri"/>
      <family val="2"/>
      <charset val="1"/>
      <scheme val="minor"/>
    </font>
    <font>
      <b/>
      <sz val="11"/>
      <color theme="1"/>
      <name val="Calibri"/>
      <family val="2"/>
      <charset val="1"/>
      <scheme val="minor"/>
    </font>
    <font>
      <sz val="11"/>
      <color theme="1"/>
      <name val="Bookman Old Style"/>
      <family val="1"/>
    </font>
    <font>
      <b/>
      <sz val="11"/>
      <color theme="1"/>
      <name val="Bookman Old Style"/>
      <family val="1"/>
    </font>
    <font>
      <b/>
      <sz val="11"/>
      <color rgb="FFFF0000"/>
      <name val="Bookman Old Style"/>
      <family val="1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00CCFF"/>
        <bgColor indexed="64"/>
      </patternFill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1" fontId="1" fillId="0" borderId="0" applyFont="0" applyFill="0" applyBorder="0" applyAlignment="0" applyProtection="0"/>
  </cellStyleXfs>
  <cellXfs count="52">
    <xf numFmtId="0" fontId="0" fillId="0" borderId="0" xfId="0"/>
    <xf numFmtId="0" fontId="0" fillId="0" borderId="0" xfId="0" applyAlignment="1">
      <alignment vertical="center"/>
    </xf>
    <xf numFmtId="0" fontId="3" fillId="0" borderId="0" xfId="0" applyFont="1"/>
    <xf numFmtId="0" fontId="2" fillId="0" borderId="0" xfId="0" applyFont="1"/>
    <xf numFmtId="0" fontId="3" fillId="0" borderId="0" xfId="0" applyFont="1" applyAlignment="1">
      <alignment vertical="center"/>
    </xf>
    <xf numFmtId="0" fontId="3" fillId="0" borderId="3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2" fillId="0" borderId="0" xfId="0" applyFont="1" applyAlignment="1">
      <alignment vertical="center"/>
    </xf>
    <xf numFmtId="0" fontId="4" fillId="0" borderId="3" xfId="0" applyFont="1" applyBorder="1" applyAlignment="1">
      <alignment vertical="center"/>
    </xf>
    <xf numFmtId="164" fontId="4" fillId="0" borderId="3" xfId="1" applyNumberFormat="1" applyFont="1" applyBorder="1" applyAlignment="1">
      <alignment vertical="center"/>
    </xf>
    <xf numFmtId="0" fontId="3" fillId="0" borderId="3" xfId="0" applyFont="1" applyBorder="1" applyAlignment="1">
      <alignment vertical="center"/>
    </xf>
    <xf numFmtId="164" fontId="3" fillId="0" borderId="3" xfId="1" applyNumberFormat="1" applyFont="1" applyBorder="1" applyAlignment="1">
      <alignment vertical="center"/>
    </xf>
    <xf numFmtId="0" fontId="3" fillId="0" borderId="5" xfId="0" applyFont="1" applyBorder="1" applyAlignment="1">
      <alignment vertical="center"/>
    </xf>
    <xf numFmtId="164" fontId="3" fillId="0" borderId="5" xfId="1" applyNumberFormat="1" applyFont="1" applyBorder="1" applyAlignment="1">
      <alignment vertical="center"/>
    </xf>
    <xf numFmtId="41" fontId="3" fillId="0" borderId="0" xfId="1" applyFont="1" applyAlignment="1">
      <alignment vertical="center"/>
    </xf>
    <xf numFmtId="0" fontId="3" fillId="3" borderId="2" xfId="0" applyFont="1" applyFill="1" applyBorder="1" applyAlignment="1">
      <alignment horizontal="center" vertical="center"/>
    </xf>
    <xf numFmtId="0" fontId="4" fillId="3" borderId="2" xfId="0" applyFont="1" applyFill="1" applyBorder="1" applyAlignment="1">
      <alignment vertical="center" wrapText="1"/>
    </xf>
    <xf numFmtId="164" fontId="4" fillId="3" borderId="2" xfId="1" applyNumberFormat="1" applyFont="1" applyFill="1" applyBorder="1" applyAlignment="1">
      <alignment vertical="center"/>
    </xf>
    <xf numFmtId="0" fontId="4" fillId="3" borderId="3" xfId="0" applyFont="1" applyFill="1" applyBorder="1" applyAlignment="1">
      <alignment vertical="center" wrapText="1"/>
    </xf>
    <xf numFmtId="0" fontId="4" fillId="3" borderId="3" xfId="0" applyFont="1" applyFill="1" applyBorder="1"/>
    <xf numFmtId="164" fontId="4" fillId="3" borderId="3" xfId="1" applyNumberFormat="1" applyFont="1" applyFill="1" applyBorder="1" applyAlignment="1">
      <alignment vertical="center"/>
    </xf>
    <xf numFmtId="0" fontId="0" fillId="4" borderId="0" xfId="0" applyFill="1"/>
    <xf numFmtId="0" fontId="4" fillId="3" borderId="0" xfId="0" applyFont="1" applyFill="1" applyBorder="1" applyAlignment="1">
      <alignment vertical="center" wrapText="1"/>
    </xf>
    <xf numFmtId="0" fontId="5" fillId="2" borderId="4" xfId="0" applyFont="1" applyFill="1" applyBorder="1" applyAlignment="1">
      <alignment vertical="center"/>
    </xf>
    <xf numFmtId="164" fontId="5" fillId="2" borderId="4" xfId="1" applyNumberFormat="1" applyFont="1" applyFill="1" applyBorder="1" applyAlignment="1">
      <alignment vertical="center"/>
    </xf>
    <xf numFmtId="0" fontId="5" fillId="2" borderId="1" xfId="0" applyFont="1" applyFill="1" applyBorder="1" applyAlignment="1">
      <alignment horizontal="center" vertical="center"/>
    </xf>
    <xf numFmtId="164" fontId="5" fillId="2" borderId="1" xfId="1" applyNumberFormat="1" applyFont="1" applyFill="1" applyBorder="1" applyAlignment="1">
      <alignment horizontal="center" vertical="center"/>
    </xf>
    <xf numFmtId="0" fontId="5" fillId="2" borderId="1" xfId="0" applyFont="1" applyFill="1" applyBorder="1"/>
    <xf numFmtId="164" fontId="5" fillId="2" borderId="1" xfId="1" applyNumberFormat="1" applyFont="1" applyFill="1" applyBorder="1" applyAlignment="1">
      <alignment vertical="center"/>
    </xf>
    <xf numFmtId="0" fontId="5" fillId="2" borderId="1" xfId="0" applyFont="1" applyFill="1" applyBorder="1" applyAlignment="1">
      <alignment horizontal="left" vertical="center"/>
    </xf>
    <xf numFmtId="0" fontId="4" fillId="3" borderId="1" xfId="0" applyFont="1" applyFill="1" applyBorder="1" applyAlignment="1">
      <alignment horizontal="center" vertical="center" wrapText="1"/>
    </xf>
    <xf numFmtId="0" fontId="4" fillId="3" borderId="7" xfId="0" applyFont="1" applyFill="1" applyBorder="1"/>
    <xf numFmtId="0" fontId="4" fillId="3" borderId="8" xfId="0" applyFont="1" applyFill="1" applyBorder="1" applyAlignment="1">
      <alignment vertical="center" wrapText="1"/>
    </xf>
    <xf numFmtId="164" fontId="4" fillId="3" borderId="8" xfId="1" applyNumberFormat="1" applyFont="1" applyFill="1" applyBorder="1" applyAlignment="1">
      <alignment vertical="center"/>
    </xf>
    <xf numFmtId="164" fontId="4" fillId="3" borderId="1" xfId="1" applyNumberFormat="1" applyFont="1" applyFill="1" applyBorder="1" applyAlignment="1">
      <alignment vertical="center"/>
    </xf>
    <xf numFmtId="0" fontId="5" fillId="2" borderId="6" xfId="0" applyFont="1" applyFill="1" applyBorder="1" applyAlignment="1">
      <alignment horizontal="center" vertical="center" wrapText="1"/>
    </xf>
    <xf numFmtId="0" fontId="5" fillId="2" borderId="6" xfId="0" applyFont="1" applyFill="1" applyBorder="1" applyAlignment="1">
      <alignment horizontal="left" vertical="center" wrapText="1"/>
    </xf>
    <xf numFmtId="43" fontId="5" fillId="2" borderId="6" xfId="0" applyNumberFormat="1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left" vertical="center" wrapText="1"/>
    </xf>
    <xf numFmtId="43" fontId="4" fillId="2" borderId="2" xfId="0" applyNumberFormat="1" applyFont="1" applyFill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top"/>
    </xf>
    <xf numFmtId="0" fontId="3" fillId="0" borderId="3" xfId="0" applyFont="1" applyBorder="1" applyAlignment="1">
      <alignment vertical="top"/>
    </xf>
    <xf numFmtId="164" fontId="3" fillId="0" borderId="3" xfId="1" applyNumberFormat="1" applyFont="1" applyBorder="1" applyAlignment="1">
      <alignment vertical="top"/>
    </xf>
    <xf numFmtId="0" fontId="3" fillId="0" borderId="3" xfId="0" applyFont="1" applyBorder="1" applyAlignment="1">
      <alignment vertical="top" wrapText="1"/>
    </xf>
    <xf numFmtId="0" fontId="3" fillId="0" borderId="5" xfId="0" applyFont="1" applyBorder="1" applyAlignment="1">
      <alignment horizontal="center" vertical="top"/>
    </xf>
    <xf numFmtId="0" fontId="3" fillId="0" borderId="5" xfId="0" applyFont="1" applyBorder="1" applyAlignment="1">
      <alignment vertical="top" wrapText="1"/>
    </xf>
    <xf numFmtId="164" fontId="3" fillId="0" borderId="5" xfId="1" applyNumberFormat="1" applyFont="1" applyBorder="1" applyAlignment="1">
      <alignment vertical="top"/>
    </xf>
    <xf numFmtId="0" fontId="3" fillId="0" borderId="5" xfId="0" applyFont="1" applyBorder="1" applyAlignment="1">
      <alignment vertical="top"/>
    </xf>
    <xf numFmtId="0" fontId="3" fillId="0" borderId="5" xfId="0" applyFont="1" applyBorder="1" applyAlignment="1">
      <alignment horizontal="center" vertical="top" wrapText="1"/>
    </xf>
    <xf numFmtId="164" fontId="3" fillId="0" borderId="5" xfId="1" applyNumberFormat="1" applyFont="1" applyBorder="1" applyAlignment="1">
      <alignment horizontal="center" vertical="top"/>
    </xf>
    <xf numFmtId="0" fontId="4" fillId="0" borderId="0" xfId="0" applyFont="1" applyAlignment="1">
      <alignment horizontal="center"/>
    </xf>
  </cellXfs>
  <cellStyles count="2">
    <cellStyle name="Comma [0]" xfId="1" builtinId="6"/>
    <cellStyle name="Normal" xfId="0" builtinId="0"/>
  </cellStyles>
  <dxfs count="0"/>
  <tableStyles count="0" defaultTableStyle="TableStyleMedium9" defaultPivotStyle="PivotStyleLight16"/>
  <colors>
    <mruColors>
      <color rgb="FF00CCFF"/>
      <color rgb="FF3399FF"/>
      <color rgb="FF00FFFF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112"/>
  <sheetViews>
    <sheetView tabSelected="1" view="pageBreakPreview" zoomScale="130" zoomScaleSheetLayoutView="130" workbookViewId="0">
      <selection activeCell="A2" sqref="A2:E2"/>
    </sheetView>
  </sheetViews>
  <sheetFormatPr defaultRowHeight="15"/>
  <cols>
    <col min="1" max="1" width="5.28515625" style="2" customWidth="1"/>
    <col min="2" max="2" width="39.5703125" style="2" customWidth="1"/>
    <col min="3" max="5" width="22.42578125" style="4" customWidth="1"/>
  </cols>
  <sheetData>
    <row r="1" spans="1:5">
      <c r="A1" s="51" t="s">
        <v>81</v>
      </c>
      <c r="B1" s="51"/>
      <c r="C1" s="51"/>
      <c r="D1" s="51"/>
      <c r="E1" s="51"/>
    </row>
    <row r="2" spans="1:5">
      <c r="A2" s="51" t="s">
        <v>0</v>
      </c>
      <c r="B2" s="51"/>
      <c r="C2" s="51"/>
      <c r="D2" s="51"/>
      <c r="E2" s="51"/>
    </row>
    <row r="3" spans="1:5">
      <c r="A3" s="51" t="s">
        <v>6</v>
      </c>
      <c r="B3" s="51"/>
      <c r="C3" s="51"/>
      <c r="D3" s="51"/>
      <c r="E3" s="51"/>
    </row>
    <row r="5" spans="1:5" s="3" customFormat="1" ht="48.75" customHeight="1">
      <c r="A5" s="30" t="s">
        <v>1</v>
      </c>
      <c r="B5" s="30" t="s">
        <v>2</v>
      </c>
      <c r="C5" s="30" t="s">
        <v>3</v>
      </c>
      <c r="D5" s="30" t="s">
        <v>4</v>
      </c>
      <c r="E5" s="30" t="s">
        <v>5</v>
      </c>
    </row>
    <row r="6" spans="1:5" s="7" customFormat="1" ht="27" customHeight="1">
      <c r="A6" s="38" t="s">
        <v>18</v>
      </c>
      <c r="B6" s="39" t="s">
        <v>13</v>
      </c>
      <c r="C6" s="40">
        <f>C7+C10+C15</f>
        <v>1718937670</v>
      </c>
      <c r="D6" s="40">
        <f>D7+D10+D15</f>
        <v>1711691709.21</v>
      </c>
      <c r="E6" s="40">
        <f>E7+E10+E15</f>
        <v>7245960.79</v>
      </c>
    </row>
    <row r="7" spans="1:5" s="1" customFormat="1" ht="16.5" customHeight="1">
      <c r="A7" s="5"/>
      <c r="B7" s="8" t="s">
        <v>7</v>
      </c>
      <c r="C7" s="9">
        <f>SUM(C8:C9)</f>
        <v>84900000</v>
      </c>
      <c r="D7" s="9">
        <f>SUM(D8:D9)</f>
        <v>84900000</v>
      </c>
      <c r="E7" s="9">
        <f>C7-D7</f>
        <v>0</v>
      </c>
    </row>
    <row r="8" spans="1:5" s="1" customFormat="1" ht="16.5" customHeight="1">
      <c r="A8" s="5">
        <v>1</v>
      </c>
      <c r="B8" s="10" t="s">
        <v>16</v>
      </c>
      <c r="C8" s="11">
        <v>82800000</v>
      </c>
      <c r="D8" s="11">
        <v>82800000</v>
      </c>
      <c r="E8" s="11">
        <f t="shared" ref="E8:E10" si="0">C8-D8</f>
        <v>0</v>
      </c>
    </row>
    <row r="9" spans="1:5" s="1" customFormat="1" ht="16.5" customHeight="1">
      <c r="A9" s="5">
        <v>2</v>
      </c>
      <c r="B9" s="10" t="s">
        <v>17</v>
      </c>
      <c r="C9" s="11">
        <v>2100000</v>
      </c>
      <c r="D9" s="11">
        <v>2100000</v>
      </c>
      <c r="E9" s="11">
        <f t="shared" si="0"/>
        <v>0</v>
      </c>
    </row>
    <row r="10" spans="1:5" s="1" customFormat="1" ht="16.5" customHeight="1">
      <c r="A10" s="5"/>
      <c r="B10" s="8" t="s">
        <v>14</v>
      </c>
      <c r="C10" s="9">
        <f>SUM(C11:C14)</f>
        <v>1633037670</v>
      </c>
      <c r="D10" s="9">
        <f>SUM(D11:D14)</f>
        <v>1625925640</v>
      </c>
      <c r="E10" s="9">
        <f t="shared" si="0"/>
        <v>7112030</v>
      </c>
    </row>
    <row r="11" spans="1:5" s="1" customFormat="1" ht="16.5" customHeight="1">
      <c r="A11" s="5">
        <v>1</v>
      </c>
      <c r="B11" s="10" t="s">
        <v>8</v>
      </c>
      <c r="C11" s="11">
        <v>813336000</v>
      </c>
      <c r="D11" s="11">
        <v>813336000</v>
      </c>
      <c r="E11" s="11">
        <f t="shared" ref="E11:E18" si="1">C11-D11</f>
        <v>0</v>
      </c>
    </row>
    <row r="12" spans="1:5" s="1" customFormat="1" ht="16.5" customHeight="1">
      <c r="A12" s="5">
        <v>2</v>
      </c>
      <c r="B12" s="10" t="s">
        <v>9</v>
      </c>
      <c r="C12" s="11">
        <v>31704741</v>
      </c>
      <c r="D12" s="11">
        <v>24592711</v>
      </c>
      <c r="E12" s="11">
        <f t="shared" si="1"/>
        <v>7112030</v>
      </c>
    </row>
    <row r="13" spans="1:5" s="1" customFormat="1" ht="16.5" customHeight="1">
      <c r="A13" s="5">
        <v>3</v>
      </c>
      <c r="B13" s="10" t="s">
        <v>10</v>
      </c>
      <c r="C13" s="11">
        <v>615256841</v>
      </c>
      <c r="D13" s="11">
        <v>615256841</v>
      </c>
      <c r="E13" s="11">
        <f t="shared" si="1"/>
        <v>0</v>
      </c>
    </row>
    <row r="14" spans="1:5" s="1" customFormat="1" ht="16.5" customHeight="1">
      <c r="A14" s="5">
        <v>4</v>
      </c>
      <c r="B14" s="10" t="s">
        <v>11</v>
      </c>
      <c r="C14" s="11">
        <v>172740088</v>
      </c>
      <c r="D14" s="11">
        <v>172740088</v>
      </c>
      <c r="E14" s="11">
        <f t="shared" si="1"/>
        <v>0</v>
      </c>
    </row>
    <row r="15" spans="1:5" s="1" customFormat="1" ht="16.5" customHeight="1">
      <c r="A15" s="5"/>
      <c r="B15" s="8" t="s">
        <v>12</v>
      </c>
      <c r="C15" s="9">
        <f>C16</f>
        <v>1000000</v>
      </c>
      <c r="D15" s="9">
        <f>D16</f>
        <v>866069.21</v>
      </c>
      <c r="E15" s="9">
        <f t="shared" si="1"/>
        <v>133930.79000000004</v>
      </c>
    </row>
    <row r="16" spans="1:5" s="1" customFormat="1" ht="16.5" customHeight="1">
      <c r="A16" s="5">
        <v>1</v>
      </c>
      <c r="B16" s="10" t="s">
        <v>15</v>
      </c>
      <c r="C16" s="11">
        <v>1000000</v>
      </c>
      <c r="D16" s="11">
        <v>866069.21</v>
      </c>
      <c r="E16" s="11">
        <f t="shared" si="1"/>
        <v>133930.79000000004</v>
      </c>
    </row>
    <row r="17" spans="1:5" s="1" customFormat="1" ht="16.5" customHeight="1">
      <c r="A17" s="6"/>
      <c r="B17" s="12"/>
      <c r="C17" s="13"/>
      <c r="D17" s="13"/>
      <c r="E17" s="13"/>
    </row>
    <row r="18" spans="1:5" s="7" customFormat="1" ht="23.25" customHeight="1">
      <c r="A18" s="23"/>
      <c r="B18" s="23" t="s">
        <v>19</v>
      </c>
      <c r="C18" s="24">
        <f>C6</f>
        <v>1718937670</v>
      </c>
      <c r="D18" s="24">
        <f>D6</f>
        <v>1711691709.21</v>
      </c>
      <c r="E18" s="24">
        <f t="shared" si="1"/>
        <v>7245960.7899999619</v>
      </c>
    </row>
    <row r="19" spans="1:5" s="7" customFormat="1" ht="31.5" customHeight="1">
      <c r="A19" s="35" t="s">
        <v>20</v>
      </c>
      <c r="B19" s="36" t="s">
        <v>21</v>
      </c>
      <c r="C19" s="37">
        <f>C20+C42+C57+C66+C72</f>
        <v>1740655195.6300001</v>
      </c>
      <c r="D19" s="37">
        <f>D20+D42+D57+D66+D72</f>
        <v>1678078392</v>
      </c>
      <c r="E19" s="37">
        <f>C20-D20</f>
        <v>25965303.629999995</v>
      </c>
    </row>
    <row r="20" spans="1:5" s="1" customFormat="1" ht="33" customHeight="1">
      <c r="A20" s="15"/>
      <c r="B20" s="16" t="s">
        <v>59</v>
      </c>
      <c r="C20" s="17">
        <f>SUM(C21:C41)</f>
        <v>857002195.63</v>
      </c>
      <c r="D20" s="17">
        <f>SUM(D21:D41)</f>
        <v>831036892</v>
      </c>
      <c r="E20" s="17">
        <f>C20-D20</f>
        <v>25965303.629999995</v>
      </c>
    </row>
    <row r="21" spans="1:5" s="1" customFormat="1" ht="24" customHeight="1">
      <c r="A21" s="41">
        <v>1</v>
      </c>
      <c r="B21" s="42" t="s">
        <v>22</v>
      </c>
      <c r="C21" s="43">
        <v>22029592.300000001</v>
      </c>
      <c r="D21" s="43">
        <v>22029588</v>
      </c>
      <c r="E21" s="43">
        <f t="shared" ref="E21:E41" si="2">C21-D21</f>
        <v>4.3000000007450581</v>
      </c>
    </row>
    <row r="22" spans="1:5" s="1" customFormat="1" ht="24" customHeight="1">
      <c r="A22" s="41">
        <v>2</v>
      </c>
      <c r="B22" s="42" t="s">
        <v>28</v>
      </c>
      <c r="C22" s="43">
        <v>385795440</v>
      </c>
      <c r="D22" s="43">
        <v>385792440</v>
      </c>
      <c r="E22" s="43">
        <f t="shared" si="2"/>
        <v>3000</v>
      </c>
    </row>
    <row r="23" spans="1:5" ht="30">
      <c r="A23" s="41">
        <v>3</v>
      </c>
      <c r="B23" s="44" t="s">
        <v>23</v>
      </c>
      <c r="C23" s="43">
        <v>39874792</v>
      </c>
      <c r="D23" s="43">
        <v>39327912</v>
      </c>
      <c r="E23" s="43">
        <f t="shared" si="2"/>
        <v>546880</v>
      </c>
    </row>
    <row r="24" spans="1:5" ht="30">
      <c r="A24" s="41">
        <v>4</v>
      </c>
      <c r="B24" s="44" t="s">
        <v>24</v>
      </c>
      <c r="C24" s="43">
        <v>70530000</v>
      </c>
      <c r="D24" s="43">
        <v>68897750</v>
      </c>
      <c r="E24" s="43">
        <f t="shared" si="2"/>
        <v>1632250</v>
      </c>
    </row>
    <row r="25" spans="1:5" ht="30">
      <c r="A25" s="41">
        <v>5</v>
      </c>
      <c r="B25" s="44" t="s">
        <v>26</v>
      </c>
      <c r="C25" s="43">
        <v>26400000</v>
      </c>
      <c r="D25" s="43">
        <v>25900000</v>
      </c>
      <c r="E25" s="43">
        <f t="shared" si="2"/>
        <v>500000</v>
      </c>
    </row>
    <row r="26" spans="1:5" ht="21" customHeight="1">
      <c r="A26" s="41">
        <v>6</v>
      </c>
      <c r="B26" s="42" t="s">
        <v>25</v>
      </c>
      <c r="C26" s="43">
        <v>10679500</v>
      </c>
      <c r="D26" s="43">
        <v>10428500</v>
      </c>
      <c r="E26" s="43">
        <f t="shared" si="2"/>
        <v>251000</v>
      </c>
    </row>
    <row r="27" spans="1:5" ht="21" customHeight="1">
      <c r="A27" s="41">
        <v>7</v>
      </c>
      <c r="B27" s="42" t="s">
        <v>27</v>
      </c>
      <c r="C27" s="43">
        <v>21000000</v>
      </c>
      <c r="D27" s="43">
        <v>21000000</v>
      </c>
      <c r="E27" s="43">
        <f t="shared" si="2"/>
        <v>0</v>
      </c>
    </row>
    <row r="28" spans="1:5" ht="30">
      <c r="A28" s="41">
        <v>8</v>
      </c>
      <c r="B28" s="44" t="s">
        <v>29</v>
      </c>
      <c r="C28" s="43">
        <v>9600000</v>
      </c>
      <c r="D28" s="43">
        <v>9600000</v>
      </c>
      <c r="E28" s="43">
        <f t="shared" si="2"/>
        <v>0</v>
      </c>
    </row>
    <row r="29" spans="1:5" ht="30">
      <c r="A29" s="41">
        <v>9</v>
      </c>
      <c r="B29" s="44" t="s">
        <v>30</v>
      </c>
      <c r="C29" s="43">
        <v>73200000</v>
      </c>
      <c r="D29" s="43">
        <v>73200000</v>
      </c>
      <c r="E29" s="43">
        <f t="shared" si="2"/>
        <v>0</v>
      </c>
    </row>
    <row r="30" spans="1:5" ht="30">
      <c r="A30" s="41">
        <v>10</v>
      </c>
      <c r="B30" s="44" t="s">
        <v>31</v>
      </c>
      <c r="C30" s="43">
        <v>7090088</v>
      </c>
      <c r="D30" s="43">
        <v>7090080</v>
      </c>
      <c r="E30" s="43">
        <f t="shared" si="2"/>
        <v>8</v>
      </c>
    </row>
    <row r="31" spans="1:5" ht="45">
      <c r="A31" s="41">
        <v>11</v>
      </c>
      <c r="B31" s="44" t="s">
        <v>32</v>
      </c>
      <c r="C31" s="43">
        <v>29160000</v>
      </c>
      <c r="D31" s="43">
        <v>29160000</v>
      </c>
      <c r="E31" s="43">
        <f t="shared" si="2"/>
        <v>0</v>
      </c>
    </row>
    <row r="32" spans="1:5" ht="30">
      <c r="A32" s="41">
        <v>12</v>
      </c>
      <c r="B32" s="44" t="s">
        <v>33</v>
      </c>
      <c r="C32" s="43">
        <v>21761838.449999999</v>
      </c>
      <c r="D32" s="43">
        <v>21747000</v>
      </c>
      <c r="E32" s="43">
        <f t="shared" si="2"/>
        <v>14838.449999999255</v>
      </c>
    </row>
    <row r="33" spans="1:5" ht="45">
      <c r="A33" s="41">
        <v>13</v>
      </c>
      <c r="B33" s="44" t="s">
        <v>34</v>
      </c>
      <c r="C33" s="43">
        <v>74300000</v>
      </c>
      <c r="D33" s="43">
        <v>72675000</v>
      </c>
      <c r="E33" s="43">
        <f t="shared" si="2"/>
        <v>1625000</v>
      </c>
    </row>
    <row r="34" spans="1:5" ht="45">
      <c r="A34" s="41">
        <v>14</v>
      </c>
      <c r="B34" s="44" t="s">
        <v>35</v>
      </c>
      <c r="C34" s="43">
        <v>11000000</v>
      </c>
      <c r="D34" s="43">
        <v>6633000</v>
      </c>
      <c r="E34" s="43">
        <f t="shared" si="2"/>
        <v>4367000</v>
      </c>
    </row>
    <row r="35" spans="1:5" ht="45">
      <c r="A35" s="41">
        <v>15</v>
      </c>
      <c r="B35" s="44" t="s">
        <v>36</v>
      </c>
      <c r="C35" s="43">
        <v>20000000</v>
      </c>
      <c r="D35" s="43">
        <v>20000000</v>
      </c>
      <c r="E35" s="43">
        <f t="shared" si="2"/>
        <v>0</v>
      </c>
    </row>
    <row r="36" spans="1:5" ht="33" customHeight="1">
      <c r="A36" s="41">
        <v>16</v>
      </c>
      <c r="B36" s="44" t="s">
        <v>37</v>
      </c>
      <c r="C36" s="43">
        <v>8731779</v>
      </c>
      <c r="D36" s="43">
        <v>8730000</v>
      </c>
      <c r="E36" s="43">
        <f t="shared" si="2"/>
        <v>1779</v>
      </c>
    </row>
    <row r="37" spans="1:5" ht="47.25" customHeight="1">
      <c r="A37" s="41">
        <v>17</v>
      </c>
      <c r="B37" s="44" t="s">
        <v>38</v>
      </c>
      <c r="C37" s="43">
        <v>2704741</v>
      </c>
      <c r="D37" s="43">
        <v>576000</v>
      </c>
      <c r="E37" s="43">
        <f t="shared" si="2"/>
        <v>2128741</v>
      </c>
    </row>
    <row r="38" spans="1:5" ht="45">
      <c r="A38" s="41">
        <v>18</v>
      </c>
      <c r="B38" s="44" t="s">
        <v>39</v>
      </c>
      <c r="C38" s="43">
        <v>4000000</v>
      </c>
      <c r="D38" s="43">
        <v>832000</v>
      </c>
      <c r="E38" s="43">
        <f t="shared" si="2"/>
        <v>3168000</v>
      </c>
    </row>
    <row r="39" spans="1:5" ht="45">
      <c r="A39" s="41">
        <v>19</v>
      </c>
      <c r="B39" s="44" t="s">
        <v>40</v>
      </c>
      <c r="C39" s="43">
        <v>4000000</v>
      </c>
      <c r="D39" s="43">
        <v>0</v>
      </c>
      <c r="E39" s="43">
        <f t="shared" si="2"/>
        <v>4000000</v>
      </c>
    </row>
    <row r="40" spans="1:5" ht="30">
      <c r="A40" s="41">
        <v>20</v>
      </c>
      <c r="B40" s="44" t="s">
        <v>41</v>
      </c>
      <c r="C40" s="43">
        <v>2465000</v>
      </c>
      <c r="D40" s="43">
        <v>2465000</v>
      </c>
      <c r="E40" s="43">
        <f t="shared" si="2"/>
        <v>0</v>
      </c>
    </row>
    <row r="41" spans="1:5" ht="27.75" customHeight="1">
      <c r="A41" s="41">
        <v>21</v>
      </c>
      <c r="B41" s="44" t="s">
        <v>42</v>
      </c>
      <c r="C41" s="43">
        <v>12679424.880000001</v>
      </c>
      <c r="D41" s="43">
        <v>4952622</v>
      </c>
      <c r="E41" s="43">
        <f t="shared" si="2"/>
        <v>7726802.8800000008</v>
      </c>
    </row>
    <row r="42" spans="1:5" s="21" customFormat="1" ht="30">
      <c r="A42" s="19"/>
      <c r="B42" s="18" t="s">
        <v>58</v>
      </c>
      <c r="C42" s="20">
        <f>SUM(C43:C56)</f>
        <v>309376000</v>
      </c>
      <c r="D42" s="20">
        <f>SUM(D43:D56)</f>
        <v>303216000</v>
      </c>
      <c r="E42" s="20">
        <f>C42-D42</f>
        <v>6160000</v>
      </c>
    </row>
    <row r="43" spans="1:5" ht="45">
      <c r="A43" s="41">
        <v>1</v>
      </c>
      <c r="B43" s="44" t="s">
        <v>43</v>
      </c>
      <c r="C43" s="43">
        <v>32400000</v>
      </c>
      <c r="D43" s="43">
        <v>32400000</v>
      </c>
      <c r="E43" s="43">
        <f>C43-D43</f>
        <v>0</v>
      </c>
    </row>
    <row r="44" spans="1:5" ht="27" customHeight="1">
      <c r="A44" s="45">
        <v>2</v>
      </c>
      <c r="B44" s="46" t="s">
        <v>44</v>
      </c>
      <c r="C44" s="47">
        <v>12600000</v>
      </c>
      <c r="D44" s="47">
        <v>12600000</v>
      </c>
      <c r="E44" s="43">
        <f t="shared" ref="E44:E56" si="3">C44-D44</f>
        <v>0</v>
      </c>
    </row>
    <row r="45" spans="1:5" ht="30">
      <c r="A45" s="45">
        <v>3</v>
      </c>
      <c r="B45" s="46" t="s">
        <v>45</v>
      </c>
      <c r="C45" s="47">
        <v>26159000</v>
      </c>
      <c r="D45" s="47">
        <v>25958000</v>
      </c>
      <c r="E45" s="43">
        <f t="shared" si="3"/>
        <v>201000</v>
      </c>
    </row>
    <row r="46" spans="1:5" ht="30">
      <c r="A46" s="45">
        <v>4</v>
      </c>
      <c r="B46" s="46" t="s">
        <v>46</v>
      </c>
      <c r="C46" s="47">
        <v>4500000</v>
      </c>
      <c r="D46" s="47">
        <v>4500000</v>
      </c>
      <c r="E46" s="43">
        <f t="shared" si="3"/>
        <v>0</v>
      </c>
    </row>
    <row r="47" spans="1:5" ht="30">
      <c r="A47" s="45">
        <v>5</v>
      </c>
      <c r="B47" s="46" t="s">
        <v>47</v>
      </c>
      <c r="C47" s="47">
        <v>37320000</v>
      </c>
      <c r="D47" s="47">
        <v>37320000</v>
      </c>
      <c r="E47" s="43">
        <f t="shared" si="3"/>
        <v>0</v>
      </c>
    </row>
    <row r="48" spans="1:5" ht="30">
      <c r="A48" s="45">
        <v>6</v>
      </c>
      <c r="B48" s="46" t="s">
        <v>48</v>
      </c>
      <c r="C48" s="47">
        <v>32655000</v>
      </c>
      <c r="D48" s="47">
        <v>32655000</v>
      </c>
      <c r="E48" s="43">
        <f t="shared" si="3"/>
        <v>0</v>
      </c>
    </row>
    <row r="49" spans="1:5" ht="30">
      <c r="A49" s="45">
        <v>7</v>
      </c>
      <c r="B49" s="46" t="s">
        <v>49</v>
      </c>
      <c r="C49" s="47">
        <v>23325000</v>
      </c>
      <c r="D49" s="47">
        <v>23325000</v>
      </c>
      <c r="E49" s="43">
        <f t="shared" si="3"/>
        <v>0</v>
      </c>
    </row>
    <row r="50" spans="1:5" ht="45">
      <c r="A50" s="45">
        <v>8</v>
      </c>
      <c r="B50" s="46" t="s">
        <v>50</v>
      </c>
      <c r="C50" s="47">
        <v>27990000</v>
      </c>
      <c r="D50" s="47">
        <v>27990000</v>
      </c>
      <c r="E50" s="43">
        <f t="shared" si="3"/>
        <v>0</v>
      </c>
    </row>
    <row r="51" spans="1:5" ht="24.75" customHeight="1">
      <c r="A51" s="45">
        <v>9</v>
      </c>
      <c r="B51" s="46" t="s">
        <v>51</v>
      </c>
      <c r="C51" s="47">
        <v>10000000</v>
      </c>
      <c r="D51" s="47">
        <v>10000000</v>
      </c>
      <c r="E51" s="43">
        <f t="shared" si="3"/>
        <v>0</v>
      </c>
    </row>
    <row r="52" spans="1:5" ht="24.75" customHeight="1">
      <c r="A52" s="45">
        <v>10</v>
      </c>
      <c r="B52" s="46" t="s">
        <v>52</v>
      </c>
      <c r="C52" s="47">
        <v>29627000</v>
      </c>
      <c r="D52" s="47">
        <v>27030000</v>
      </c>
      <c r="E52" s="43">
        <f t="shared" si="3"/>
        <v>2597000</v>
      </c>
    </row>
    <row r="53" spans="1:5" ht="24.75" customHeight="1">
      <c r="A53" s="45">
        <v>11</v>
      </c>
      <c r="B53" s="48" t="s">
        <v>53</v>
      </c>
      <c r="C53" s="47">
        <v>5000000</v>
      </c>
      <c r="D53" s="47">
        <v>5000000</v>
      </c>
      <c r="E53" s="47">
        <f t="shared" si="3"/>
        <v>0</v>
      </c>
    </row>
    <row r="54" spans="1:5" ht="47.25" customHeight="1">
      <c r="A54" s="45">
        <v>12</v>
      </c>
      <c r="B54" s="46" t="s">
        <v>54</v>
      </c>
      <c r="C54" s="47">
        <v>5000000</v>
      </c>
      <c r="D54" s="47">
        <v>5000000</v>
      </c>
      <c r="E54" s="47">
        <f t="shared" si="3"/>
        <v>0</v>
      </c>
    </row>
    <row r="55" spans="1:5" ht="36.75" customHeight="1">
      <c r="A55" s="45">
        <v>13</v>
      </c>
      <c r="B55" s="46" t="s">
        <v>55</v>
      </c>
      <c r="C55" s="47">
        <v>48800000</v>
      </c>
      <c r="D55" s="47">
        <v>45438000</v>
      </c>
      <c r="E55" s="47">
        <f t="shared" si="3"/>
        <v>3362000</v>
      </c>
    </row>
    <row r="56" spans="1:5" ht="24.75" customHeight="1">
      <c r="A56" s="45">
        <v>14</v>
      </c>
      <c r="B56" s="46" t="s">
        <v>56</v>
      </c>
      <c r="C56" s="47">
        <v>14000000</v>
      </c>
      <c r="D56" s="47">
        <v>14000000</v>
      </c>
      <c r="E56" s="47">
        <f t="shared" si="3"/>
        <v>0</v>
      </c>
    </row>
    <row r="57" spans="1:5" s="21" customFormat="1" ht="30">
      <c r="A57" s="19"/>
      <c r="B57" s="18" t="s">
        <v>57</v>
      </c>
      <c r="C57" s="20">
        <f>SUM(C58:C65)</f>
        <v>64700000</v>
      </c>
      <c r="D57" s="20">
        <f>SUM(D58:D65)</f>
        <v>52600000</v>
      </c>
      <c r="E57" s="20">
        <f t="shared" ref="E57:E67" si="4">C57-D57</f>
        <v>12100000</v>
      </c>
    </row>
    <row r="58" spans="1:5" ht="50.25" customHeight="1">
      <c r="A58" s="45">
        <v>1</v>
      </c>
      <c r="B58" s="46" t="s">
        <v>60</v>
      </c>
      <c r="C58" s="47">
        <v>20000000</v>
      </c>
      <c r="D58" s="47">
        <v>16900000</v>
      </c>
      <c r="E58" s="47">
        <f t="shared" si="4"/>
        <v>3100000</v>
      </c>
    </row>
    <row r="59" spans="1:5" ht="24.75" customHeight="1">
      <c r="A59" s="45">
        <v>2</v>
      </c>
      <c r="B59" s="46" t="s">
        <v>61</v>
      </c>
      <c r="C59" s="47">
        <v>5000000</v>
      </c>
      <c r="D59" s="47">
        <v>0</v>
      </c>
      <c r="E59" s="47">
        <f t="shared" si="4"/>
        <v>5000000</v>
      </c>
    </row>
    <row r="60" spans="1:5" ht="24.75" customHeight="1">
      <c r="A60" s="45">
        <v>3</v>
      </c>
      <c r="B60" s="48" t="s">
        <v>62</v>
      </c>
      <c r="C60" s="47">
        <v>8500000</v>
      </c>
      <c r="D60" s="47">
        <v>7500000</v>
      </c>
      <c r="E60" s="47">
        <f t="shared" si="4"/>
        <v>1000000</v>
      </c>
    </row>
    <row r="61" spans="1:5" ht="24.75" customHeight="1">
      <c r="A61" s="45">
        <v>4</v>
      </c>
      <c r="B61" s="48" t="s">
        <v>63</v>
      </c>
      <c r="C61" s="47">
        <v>15000000</v>
      </c>
      <c r="D61" s="47">
        <v>15000000</v>
      </c>
      <c r="E61" s="47">
        <f t="shared" si="4"/>
        <v>0</v>
      </c>
    </row>
    <row r="62" spans="1:5" ht="24.75" customHeight="1">
      <c r="A62" s="45">
        <v>5</v>
      </c>
      <c r="B62" s="48" t="s">
        <v>64</v>
      </c>
      <c r="C62" s="47">
        <v>5000000</v>
      </c>
      <c r="D62" s="47">
        <v>5000000</v>
      </c>
      <c r="E62" s="47">
        <f t="shared" si="4"/>
        <v>0</v>
      </c>
    </row>
    <row r="63" spans="1:5" ht="24.75" customHeight="1">
      <c r="A63" s="45">
        <v>6</v>
      </c>
      <c r="B63" s="48" t="s">
        <v>65</v>
      </c>
      <c r="C63" s="47">
        <v>5000000</v>
      </c>
      <c r="D63" s="47">
        <v>5000000</v>
      </c>
      <c r="E63" s="47">
        <f t="shared" si="4"/>
        <v>0</v>
      </c>
    </row>
    <row r="64" spans="1:5" ht="24.75" customHeight="1">
      <c r="A64" s="45">
        <v>7</v>
      </c>
      <c r="B64" s="48" t="s">
        <v>66</v>
      </c>
      <c r="C64" s="47">
        <v>5000000</v>
      </c>
      <c r="D64" s="47">
        <v>2000000</v>
      </c>
      <c r="E64" s="47">
        <f t="shared" si="4"/>
        <v>3000000</v>
      </c>
    </row>
    <row r="65" spans="1:5" ht="24.75" customHeight="1">
      <c r="A65" s="45">
        <v>8</v>
      </c>
      <c r="B65" s="48" t="s">
        <v>67</v>
      </c>
      <c r="C65" s="47">
        <v>1200000</v>
      </c>
      <c r="D65" s="47">
        <v>1200000</v>
      </c>
      <c r="E65" s="47">
        <f t="shared" si="4"/>
        <v>0</v>
      </c>
    </row>
    <row r="66" spans="1:5" s="21" customFormat="1" ht="30">
      <c r="A66" s="19"/>
      <c r="B66" s="18" t="s">
        <v>68</v>
      </c>
      <c r="C66" s="20">
        <f>SUM(C67:C71)</f>
        <v>48300000</v>
      </c>
      <c r="D66" s="20">
        <f>SUM(D67:D71)</f>
        <v>34278500</v>
      </c>
      <c r="E66" s="20">
        <f t="shared" si="4"/>
        <v>14021500</v>
      </c>
    </row>
    <row r="67" spans="1:5" ht="35.25" customHeight="1">
      <c r="A67" s="45">
        <v>1</v>
      </c>
      <c r="B67" s="46" t="s">
        <v>69</v>
      </c>
      <c r="C67" s="47">
        <v>10000000</v>
      </c>
      <c r="D67" s="47">
        <v>10000000</v>
      </c>
      <c r="E67" s="47">
        <f t="shared" si="4"/>
        <v>0</v>
      </c>
    </row>
    <row r="68" spans="1:5" ht="24.75" customHeight="1">
      <c r="A68" s="45">
        <v>2</v>
      </c>
      <c r="B68" s="46" t="s">
        <v>70</v>
      </c>
      <c r="C68" s="47">
        <v>10000000</v>
      </c>
      <c r="D68" s="47">
        <v>8497500</v>
      </c>
      <c r="E68" s="47">
        <f t="shared" ref="E68:E74" si="5">C68-D68</f>
        <v>1502500</v>
      </c>
    </row>
    <row r="69" spans="1:5" ht="32.25" customHeight="1">
      <c r="A69" s="45">
        <v>3</v>
      </c>
      <c r="B69" s="46" t="s">
        <v>71</v>
      </c>
      <c r="C69" s="47">
        <v>5500000</v>
      </c>
      <c r="D69" s="47">
        <v>5500000</v>
      </c>
      <c r="E69" s="47">
        <f t="shared" si="5"/>
        <v>0</v>
      </c>
    </row>
    <row r="70" spans="1:5" ht="32.25" customHeight="1">
      <c r="A70" s="45">
        <v>4</v>
      </c>
      <c r="B70" s="46" t="s">
        <v>72</v>
      </c>
      <c r="C70" s="47">
        <v>5000000</v>
      </c>
      <c r="D70" s="47">
        <v>3835000</v>
      </c>
      <c r="E70" s="47">
        <f t="shared" si="5"/>
        <v>1165000</v>
      </c>
    </row>
    <row r="71" spans="1:5" ht="32.25" customHeight="1">
      <c r="A71" s="45">
        <v>5</v>
      </c>
      <c r="B71" s="46" t="s">
        <v>73</v>
      </c>
      <c r="C71" s="47">
        <v>17800000</v>
      </c>
      <c r="D71" s="47">
        <v>6446000</v>
      </c>
      <c r="E71" s="47">
        <f t="shared" si="5"/>
        <v>11354000</v>
      </c>
    </row>
    <row r="72" spans="1:5" s="21" customFormat="1" ht="45">
      <c r="A72" s="19"/>
      <c r="B72" s="22" t="s">
        <v>74</v>
      </c>
      <c r="C72" s="20">
        <f>SUM(C73:C74)</f>
        <v>461277000</v>
      </c>
      <c r="D72" s="20">
        <f>SUM(D73:D74)</f>
        <v>456947000</v>
      </c>
      <c r="E72" s="20">
        <f>C72-D72</f>
        <v>4330000</v>
      </c>
    </row>
    <row r="73" spans="1:5" ht="32.25" customHeight="1">
      <c r="A73" s="45">
        <v>1</v>
      </c>
      <c r="B73" s="49" t="s">
        <v>75</v>
      </c>
      <c r="C73" s="50">
        <v>40077000</v>
      </c>
      <c r="D73" s="50">
        <v>39347000</v>
      </c>
      <c r="E73" s="50">
        <f t="shared" si="5"/>
        <v>730000</v>
      </c>
    </row>
    <row r="74" spans="1:5" ht="32.25" customHeight="1">
      <c r="A74" s="45">
        <v>2</v>
      </c>
      <c r="B74" s="49" t="s">
        <v>76</v>
      </c>
      <c r="C74" s="50">
        <v>421200000</v>
      </c>
      <c r="D74" s="50">
        <v>417600000</v>
      </c>
      <c r="E74" s="50">
        <f t="shared" si="5"/>
        <v>3600000</v>
      </c>
    </row>
    <row r="75" spans="1:5" ht="28.5" customHeight="1">
      <c r="A75" s="25"/>
      <c r="B75" s="25" t="s">
        <v>77</v>
      </c>
      <c r="C75" s="26">
        <f>C19</f>
        <v>1740655195.6300001</v>
      </c>
      <c r="D75" s="26">
        <f>D19</f>
        <v>1678078392</v>
      </c>
      <c r="E75" s="26">
        <f>C75-D75</f>
        <v>62576803.630000114</v>
      </c>
    </row>
    <row r="76" spans="1:5" s="21" customFormat="1" ht="32.25" customHeight="1">
      <c r="A76" s="19"/>
      <c r="B76" s="22" t="s">
        <v>79</v>
      </c>
      <c r="C76" s="20">
        <f>SUM(C77:C77)</f>
        <v>-21717525.630000114</v>
      </c>
      <c r="D76" s="20">
        <f>SUM(D77:D77)</f>
        <v>33613317.210000038</v>
      </c>
      <c r="E76" s="20">
        <f>D76-C76</f>
        <v>55330842.840000153</v>
      </c>
    </row>
    <row r="77" spans="1:5" ht="28.5" customHeight="1">
      <c r="A77" s="27"/>
      <c r="B77" s="29" t="s">
        <v>78</v>
      </c>
      <c r="C77" s="28">
        <f>C18-C75</f>
        <v>-21717525.630000114</v>
      </c>
      <c r="D77" s="28">
        <f>D18-D75</f>
        <v>33613317.210000038</v>
      </c>
      <c r="E77" s="28">
        <f>D77-C77</f>
        <v>55330842.840000153</v>
      </c>
    </row>
    <row r="78" spans="1:5">
      <c r="C78" s="14"/>
      <c r="D78" s="14"/>
      <c r="E78" s="14"/>
    </row>
    <row r="79" spans="1:5">
      <c r="C79" s="14"/>
      <c r="D79" s="14"/>
      <c r="E79" s="14"/>
    </row>
    <row r="80" spans="1:5" s="21" customFormat="1" ht="32.25" customHeight="1">
      <c r="A80" s="31"/>
      <c r="B80" s="32" t="s">
        <v>80</v>
      </c>
      <c r="C80" s="33"/>
      <c r="D80" s="33"/>
      <c r="E80" s="34">
        <f>E77</f>
        <v>55330842.840000153</v>
      </c>
    </row>
    <row r="81" spans="3:5">
      <c r="C81" s="14"/>
      <c r="D81" s="14"/>
      <c r="E81" s="14"/>
    </row>
    <row r="82" spans="3:5">
      <c r="C82" s="14"/>
      <c r="D82" s="14"/>
      <c r="E82" s="14"/>
    </row>
    <row r="83" spans="3:5">
      <c r="C83" s="14"/>
      <c r="D83" s="14"/>
      <c r="E83" s="14"/>
    </row>
    <row r="84" spans="3:5">
      <c r="C84" s="14"/>
      <c r="D84" s="14"/>
      <c r="E84" s="14"/>
    </row>
    <row r="85" spans="3:5">
      <c r="C85" s="14"/>
      <c r="D85" s="14"/>
      <c r="E85" s="14"/>
    </row>
    <row r="86" spans="3:5">
      <c r="C86" s="14"/>
      <c r="D86" s="14"/>
      <c r="E86" s="14"/>
    </row>
    <row r="87" spans="3:5">
      <c r="C87" s="14"/>
      <c r="D87" s="14"/>
      <c r="E87" s="14"/>
    </row>
    <row r="88" spans="3:5">
      <c r="C88" s="14"/>
      <c r="D88" s="14"/>
      <c r="E88" s="14"/>
    </row>
    <row r="89" spans="3:5">
      <c r="C89" s="14"/>
      <c r="D89" s="14"/>
      <c r="E89" s="14"/>
    </row>
    <row r="90" spans="3:5">
      <c r="C90" s="14"/>
      <c r="D90" s="14"/>
      <c r="E90" s="14"/>
    </row>
    <row r="91" spans="3:5">
      <c r="C91" s="14"/>
      <c r="D91" s="14"/>
      <c r="E91" s="14"/>
    </row>
    <row r="92" spans="3:5">
      <c r="C92" s="14"/>
      <c r="D92" s="14"/>
      <c r="E92" s="14"/>
    </row>
    <row r="93" spans="3:5">
      <c r="C93" s="14"/>
      <c r="D93" s="14"/>
      <c r="E93" s="14"/>
    </row>
    <row r="94" spans="3:5">
      <c r="C94" s="14"/>
      <c r="D94" s="14"/>
      <c r="E94" s="14"/>
    </row>
    <row r="95" spans="3:5">
      <c r="C95" s="14"/>
      <c r="D95" s="14"/>
      <c r="E95" s="14"/>
    </row>
    <row r="96" spans="3:5">
      <c r="C96" s="14"/>
      <c r="D96" s="14"/>
      <c r="E96" s="14"/>
    </row>
    <row r="97" spans="3:5">
      <c r="C97" s="14"/>
      <c r="D97" s="14"/>
      <c r="E97" s="14"/>
    </row>
    <row r="98" spans="3:5">
      <c r="C98" s="14"/>
      <c r="D98" s="14"/>
      <c r="E98" s="14"/>
    </row>
    <row r="99" spans="3:5">
      <c r="C99" s="14"/>
      <c r="D99" s="14"/>
      <c r="E99" s="14"/>
    </row>
    <row r="100" spans="3:5">
      <c r="C100" s="14"/>
      <c r="D100" s="14"/>
      <c r="E100" s="14"/>
    </row>
    <row r="101" spans="3:5">
      <c r="C101" s="14"/>
      <c r="D101" s="14"/>
      <c r="E101" s="14"/>
    </row>
    <row r="102" spans="3:5">
      <c r="C102" s="14"/>
      <c r="D102" s="14"/>
      <c r="E102" s="14"/>
    </row>
    <row r="103" spans="3:5">
      <c r="C103" s="14"/>
      <c r="D103" s="14"/>
      <c r="E103" s="14"/>
    </row>
    <row r="104" spans="3:5">
      <c r="C104" s="14"/>
      <c r="D104" s="14"/>
      <c r="E104" s="14"/>
    </row>
    <row r="105" spans="3:5">
      <c r="C105" s="14"/>
      <c r="D105" s="14"/>
      <c r="E105" s="14"/>
    </row>
    <row r="106" spans="3:5">
      <c r="C106" s="14"/>
      <c r="D106" s="14"/>
      <c r="E106" s="14"/>
    </row>
    <row r="107" spans="3:5">
      <c r="C107" s="14"/>
      <c r="D107" s="14"/>
      <c r="E107" s="14"/>
    </row>
    <row r="108" spans="3:5">
      <c r="C108" s="14"/>
      <c r="D108" s="14"/>
      <c r="E108" s="14"/>
    </row>
    <row r="109" spans="3:5">
      <c r="C109" s="14"/>
      <c r="D109" s="14"/>
      <c r="E109" s="14"/>
    </row>
    <row r="110" spans="3:5">
      <c r="C110" s="14"/>
      <c r="D110" s="14"/>
      <c r="E110" s="14"/>
    </row>
    <row r="111" spans="3:5">
      <c r="C111" s="14"/>
      <c r="D111" s="14"/>
      <c r="E111" s="14"/>
    </row>
    <row r="112" spans="3:5">
      <c r="C112" s="14"/>
      <c r="D112" s="14"/>
      <c r="E112" s="14"/>
    </row>
  </sheetData>
  <mergeCells count="3">
    <mergeCell ref="A1:E1"/>
    <mergeCell ref="A2:E2"/>
    <mergeCell ref="A3:E3"/>
  </mergeCells>
  <pageMargins left="0.27" right="0.23622047244094491" top="0.74803149606299213" bottom="0.38" header="0.31496062992125984" footer="0.31496062992125984"/>
  <pageSetup paperSize="10000" scale="90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SEDAYU</dc:creator>
  <cp:lastModifiedBy>SEDAYU</cp:lastModifiedBy>
  <cp:lastPrinted>2022-01-15T05:22:13Z</cp:lastPrinted>
  <dcterms:created xsi:type="dcterms:W3CDTF">2022-01-14T02:23:40Z</dcterms:created>
  <dcterms:modified xsi:type="dcterms:W3CDTF">2022-01-15T05:25:15Z</dcterms:modified>
</cp:coreProperties>
</file>